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Анализ аварийности" sheetId="1" r:id="rId1"/>
    <sheet name="Сокращенный " sheetId="2" r:id="rId2"/>
  </sheets>
  <definedNames>
    <definedName name="_xlnm._FilterDatabase" localSheetId="0" hidden="1">'Анализ аварийности'!$A$3:$U$3</definedName>
  </definedNames>
  <calcPr calcId="152511"/>
</workbook>
</file>

<file path=xl/calcChain.xml><?xml version="1.0" encoding="utf-8"?>
<calcChain xmlns="http://schemas.openxmlformats.org/spreadsheetml/2006/main">
  <c r="T34" i="1" l="1"/>
  <c r="T40" i="1"/>
  <c r="T38" i="1"/>
  <c r="L35" i="1"/>
  <c r="P35" i="1"/>
  <c r="T35" i="1"/>
  <c r="T15" i="1"/>
  <c r="T13" i="1"/>
  <c r="P40" i="1" l="1"/>
  <c r="P38" i="1"/>
  <c r="D55" i="1"/>
  <c r="D53" i="1"/>
  <c r="D43" i="1"/>
  <c r="D41" i="1"/>
  <c r="D15" i="1"/>
  <c r="D14" i="1"/>
  <c r="D13" i="1"/>
  <c r="D21" i="1"/>
  <c r="D19" i="1"/>
  <c r="D18" i="1"/>
  <c r="D16" i="1"/>
  <c r="D31" i="1"/>
  <c r="D29" i="1"/>
  <c r="D9" i="1"/>
  <c r="D7" i="1"/>
  <c r="D6" i="1"/>
  <c r="D4" i="1"/>
  <c r="T41" i="1" l="1"/>
  <c r="T43" i="1"/>
  <c r="T18" i="1"/>
  <c r="T19" i="1"/>
  <c r="T21" i="1"/>
  <c r="T9" i="1"/>
  <c r="P34" i="1"/>
  <c r="L34" i="1"/>
  <c r="H27" i="1"/>
  <c r="D26" i="1"/>
  <c r="D27" i="1"/>
  <c r="H24" i="1"/>
  <c r="P16" i="1"/>
  <c r="P18" i="1"/>
  <c r="L17" i="1"/>
  <c r="L18" i="1"/>
  <c r="H18" i="1"/>
  <c r="H19" i="1"/>
  <c r="H21" i="1"/>
  <c r="H9" i="1"/>
  <c r="H10" i="1"/>
  <c r="H12" i="1"/>
  <c r="H16" i="1"/>
  <c r="L16" i="1"/>
  <c r="T16" i="1"/>
  <c r="H25" i="1"/>
  <c r="D25" i="1"/>
  <c r="H22" i="1"/>
  <c r="T6" i="1"/>
  <c r="T7" i="1"/>
  <c r="T29" i="1"/>
  <c r="T31" i="1"/>
  <c r="T32" i="1"/>
  <c r="T37" i="1"/>
  <c r="T4" i="1"/>
  <c r="P6" i="1"/>
  <c r="P29" i="1"/>
  <c r="P31" i="1"/>
  <c r="P32" i="1"/>
  <c r="P37" i="1"/>
  <c r="P4" i="1"/>
  <c r="L5" i="1"/>
  <c r="L6" i="1"/>
  <c r="L29" i="1"/>
  <c r="L31" i="1"/>
  <c r="L32" i="1"/>
  <c r="L37" i="1"/>
  <c r="L4" i="1"/>
  <c r="H6" i="1"/>
  <c r="H7" i="1"/>
  <c r="H4" i="1"/>
</calcChain>
</file>

<file path=xl/sharedStrings.xml><?xml version="1.0" encoding="utf-8"?>
<sst xmlns="http://schemas.openxmlformats.org/spreadsheetml/2006/main" count="99" uniqueCount="29">
  <si>
    <t>ДТП</t>
  </si>
  <si>
    <t>Погибло</t>
  </si>
  <si>
    <t>Ранено</t>
  </si>
  <si>
    <t>Дети пешеходы</t>
  </si>
  <si>
    <t>По вине детей пешеходов</t>
  </si>
  <si>
    <t>Дети пассажиры</t>
  </si>
  <si>
    <t>Год</t>
  </si>
  <si>
    <t>% АППГ</t>
  </si>
  <si>
    <t>Учащийся, житель</t>
  </si>
  <si>
    <t>Анализ аварийности с участием несовершеннолетних за 5 лет</t>
  </si>
  <si>
    <t>С нарушением правил перевозки</t>
  </si>
  <si>
    <t>Дети велосипедисты и с СИМ</t>
  </si>
  <si>
    <t xml:space="preserve">По вине детей </t>
  </si>
  <si>
    <t>По вине детей</t>
  </si>
  <si>
    <t>Без СВЭ</t>
  </si>
  <si>
    <t>Дети водители</t>
  </si>
  <si>
    <t>МБОУ СОШ п. Уральский 4 класс</t>
  </si>
  <si>
    <t>Гимназия г. Нытва</t>
  </si>
  <si>
    <t>27.05; 08.12</t>
  </si>
  <si>
    <t>03.01; 26.01;22.12</t>
  </si>
  <si>
    <t>СОШ № 155 г. Перми</t>
  </si>
  <si>
    <t>Дата</t>
  </si>
  <si>
    <t>17.01; 20.11</t>
  </si>
  <si>
    <t>Нытвенский многопрофильный техникум 2 курс</t>
  </si>
  <si>
    <t>СКОШ г. Нвтвы</t>
  </si>
  <si>
    <t>Григорьевская СОШ</t>
  </si>
  <si>
    <t>09.09; 12.02</t>
  </si>
  <si>
    <t>МАДОУ Д/С № 148 г. Перми</t>
  </si>
  <si>
    <t>МБОУ Майсувя СОШ, 9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</si>
</sst>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d\ mmm;@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/>
    <xf numFmtId="0" fontId="0" fillId="0" borderId="0" xfId="0" applyBorder="1"/>
    <xf numFmtId="0" fontId="2" fillId="3" borderId="1" xfId="0" applyFont="1" applyFill="1" applyBorder="1"/>
    <xf numFmtId="0" fontId="2" fillId="0" borderId="3" xfId="0" applyFont="1" applyBorder="1"/>
    <xf numFmtId="164" fontId="2" fillId="0" borderId="15" xfId="0" applyNumberFormat="1" applyFont="1" applyBorder="1"/>
    <xf numFmtId="164" fontId="2" fillId="0" borderId="3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/>
    <xf numFmtId="0" fontId="2" fillId="0" borderId="9" xfId="0" applyFont="1" applyBorder="1"/>
    <xf numFmtId="16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3" borderId="8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/>
    <xf numFmtId="0" fontId="2" fillId="3" borderId="11" xfId="0" applyFont="1" applyFill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/>
    <xf numFmtId="0" fontId="2" fillId="0" borderId="28" xfId="0" applyFont="1" applyBorder="1"/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8" xfId="0" applyNumberFormat="1" applyFont="1" applyBorder="1"/>
    <xf numFmtId="0" fontId="2" fillId="3" borderId="28" xfId="0" applyFont="1" applyFill="1" applyBorder="1"/>
    <xf numFmtId="0" fontId="2" fillId="0" borderId="26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3" borderId="26" xfId="0" applyFont="1" applyFill="1" applyBorder="1"/>
    <xf numFmtId="0" fontId="2" fillId="2" borderId="26" xfId="0" applyFont="1" applyFill="1" applyBorder="1"/>
    <xf numFmtId="0" fontId="2" fillId="0" borderId="26" xfId="0" applyFont="1" applyBorder="1"/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/>
    <xf numFmtId="0" fontId="2" fillId="0" borderId="36" xfId="0" applyFont="1" applyBorder="1"/>
    <xf numFmtId="0" fontId="2" fillId="0" borderId="25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3" borderId="25" xfId="0" applyFont="1" applyFill="1" applyBorder="1"/>
    <xf numFmtId="0" fontId="2" fillId="0" borderId="25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165" fontId="2" fillId="0" borderId="3" xfId="0" applyNumberFormat="1" applyFont="1" applyBorder="1"/>
    <xf numFmtId="0" fontId="2" fillId="2" borderId="28" xfId="0" applyFont="1" applyFill="1" applyBorder="1" applyAlignment="1">
      <alignment horizontal="left" vertical="center" wrapText="1"/>
    </xf>
    <xf numFmtId="164" fontId="2" fillId="0" borderId="8" xfId="0" applyNumberFormat="1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165" fontId="2" fillId="0" borderId="1" xfId="0" applyNumberFormat="1" applyFont="1" applyBorder="1"/>
    <xf numFmtId="0" fontId="2" fillId="2" borderId="15" xfId="0" applyFont="1" applyFill="1" applyBorder="1" applyAlignment="1">
      <alignment horizontal="left" vertical="center" wrapText="1"/>
    </xf>
    <xf numFmtId="165" fontId="2" fillId="0" borderId="8" xfId="0" applyNumberFormat="1" applyFont="1" applyBorder="1"/>
    <xf numFmtId="0" fontId="2" fillId="3" borderId="17" xfId="0" applyFont="1" applyFill="1" applyBorder="1"/>
    <xf numFmtId="0" fontId="2" fillId="3" borderId="29" xfId="0" applyFont="1" applyFill="1" applyBorder="1"/>
    <xf numFmtId="0" fontId="2" fillId="3" borderId="12" xfId="0" applyFont="1" applyFill="1" applyBorder="1"/>
    <xf numFmtId="0" fontId="2" fillId="3" borderId="9" xfId="0" applyFont="1" applyFill="1" applyBorder="1"/>
    <xf numFmtId="0" fontId="2" fillId="3" borderId="27" xfId="0" applyFont="1" applyFill="1" applyBorder="1"/>
    <xf numFmtId="0" fontId="2" fillId="3" borderId="37" xfId="0" applyFont="1" applyFill="1" applyBorder="1"/>
    <xf numFmtId="0" fontId="2" fillId="3" borderId="33" xfId="0" applyFont="1" applyFill="1" applyBorder="1"/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/>
    <xf numFmtId="0" fontId="0" fillId="0" borderId="35" xfId="0" applyBorder="1" applyAlignment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xSplit="1" topLeftCell="B1" activePane="topRight" state="frozen"/>
      <selection pane="topRight" activeCell="Q47" sqref="Q47"/>
    </sheetView>
  </sheetViews>
  <sheetFormatPr defaultRowHeight="14.5" x14ac:dyDescent="0.35"/>
  <cols>
    <col min="1" max="1" width="18" customWidth="1"/>
    <col min="2" max="2" width="10.54296875" customWidth="1"/>
    <col min="4" max="5" width="10.7265625" customWidth="1"/>
    <col min="6" max="6" width="17.26953125" customWidth="1"/>
    <col min="8" max="8" width="10.54296875" customWidth="1"/>
    <col min="9" max="9" width="12" customWidth="1"/>
    <col min="10" max="10" width="18.1796875" customWidth="1"/>
    <col min="12" max="13" width="11" customWidth="1"/>
    <col min="14" max="14" width="17.81640625" customWidth="1"/>
    <col min="16" max="17" width="10.453125" customWidth="1"/>
    <col min="18" max="18" width="17.26953125" customWidth="1"/>
    <col min="20" max="20" width="10.54296875" customWidth="1"/>
    <col min="21" max="21" width="17.81640625" customWidth="1"/>
  </cols>
  <sheetData>
    <row r="1" spans="1:21" s="1" customFormat="1" ht="16" customHeight="1" thickBot="1" x14ac:dyDescent="0.4">
      <c r="A1" s="124" t="s">
        <v>9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7"/>
    </row>
    <row r="2" spans="1:21" s="1" customFormat="1" ht="16" customHeight="1" x14ac:dyDescent="0.35">
      <c r="A2" s="23"/>
      <c r="B2" s="24"/>
      <c r="C2" s="24" t="s">
        <v>6</v>
      </c>
      <c r="D2" s="107" t="s">
        <v>7</v>
      </c>
      <c r="E2" s="93"/>
      <c r="F2" s="109" t="s">
        <v>8</v>
      </c>
      <c r="G2" s="24" t="s">
        <v>6</v>
      </c>
      <c r="H2" s="107" t="s">
        <v>7</v>
      </c>
      <c r="I2" s="93"/>
      <c r="J2" s="109" t="s">
        <v>8</v>
      </c>
      <c r="K2" s="24" t="s">
        <v>6</v>
      </c>
      <c r="L2" s="107" t="s">
        <v>7</v>
      </c>
      <c r="M2" s="93" t="s">
        <v>21</v>
      </c>
      <c r="N2" s="109" t="s">
        <v>8</v>
      </c>
      <c r="O2" s="24" t="s">
        <v>6</v>
      </c>
      <c r="P2" s="107" t="s">
        <v>7</v>
      </c>
      <c r="Q2" s="93" t="s">
        <v>21</v>
      </c>
      <c r="R2" s="109" t="s">
        <v>8</v>
      </c>
      <c r="S2" s="24" t="s">
        <v>6</v>
      </c>
      <c r="T2" s="107" t="s">
        <v>7</v>
      </c>
      <c r="U2" s="111" t="s">
        <v>8</v>
      </c>
    </row>
    <row r="3" spans="1:21" s="1" customFormat="1" ht="16" customHeight="1" thickBot="1" x14ac:dyDescent="0.4">
      <c r="A3" s="25"/>
      <c r="B3" s="26"/>
      <c r="C3" s="26">
        <v>2019</v>
      </c>
      <c r="D3" s="108"/>
      <c r="E3" s="94"/>
      <c r="F3" s="110"/>
      <c r="G3" s="26">
        <v>2020</v>
      </c>
      <c r="H3" s="108"/>
      <c r="I3" s="94"/>
      <c r="J3" s="110"/>
      <c r="K3" s="26">
        <v>2021</v>
      </c>
      <c r="L3" s="108"/>
      <c r="M3" s="94"/>
      <c r="N3" s="110"/>
      <c r="O3" s="26">
        <v>2022</v>
      </c>
      <c r="P3" s="108"/>
      <c r="Q3" s="94"/>
      <c r="R3" s="110"/>
      <c r="S3" s="26">
        <v>2023</v>
      </c>
      <c r="T3" s="108"/>
      <c r="U3" s="112"/>
    </row>
    <row r="4" spans="1:21" s="6" customFormat="1" ht="16" customHeight="1" x14ac:dyDescent="0.35">
      <c r="A4" s="118" t="s">
        <v>0</v>
      </c>
      <c r="B4" s="119"/>
      <c r="C4" s="14">
        <v>4</v>
      </c>
      <c r="D4" s="12">
        <f>(C4-6)/6*100</f>
        <v>-33.333333333333329</v>
      </c>
      <c r="E4" s="55"/>
      <c r="F4" s="13"/>
      <c r="G4" s="14">
        <v>3</v>
      </c>
      <c r="H4" s="12">
        <f>(G4-C4)/C4*100</f>
        <v>-25</v>
      </c>
      <c r="I4" s="12"/>
      <c r="J4" s="13"/>
      <c r="K4" s="14">
        <v>2</v>
      </c>
      <c r="L4" s="12">
        <f>(K4-G4)/G4*100</f>
        <v>-33.333333333333329</v>
      </c>
      <c r="M4" s="12"/>
      <c r="N4" s="13"/>
      <c r="O4" s="13">
        <v>3</v>
      </c>
      <c r="P4" s="15">
        <f>(O4-K4)/K4*100</f>
        <v>50</v>
      </c>
      <c r="Q4" s="15"/>
      <c r="R4" s="13"/>
      <c r="S4" s="13">
        <v>0</v>
      </c>
      <c r="T4" s="15">
        <f>(S4-O4)/O4*100</f>
        <v>-100</v>
      </c>
      <c r="U4" s="16"/>
    </row>
    <row r="5" spans="1:21" s="6" customFormat="1" ht="16" customHeight="1" x14ac:dyDescent="0.35">
      <c r="A5" s="120" t="s">
        <v>1</v>
      </c>
      <c r="B5" s="121"/>
      <c r="C5" s="3">
        <v>0</v>
      </c>
      <c r="D5" s="4">
        <v>0</v>
      </c>
      <c r="E5" s="56"/>
      <c r="F5" s="2"/>
      <c r="G5" s="3">
        <v>1</v>
      </c>
      <c r="H5" s="4">
        <v>100</v>
      </c>
      <c r="I5" s="4"/>
      <c r="J5" s="2"/>
      <c r="K5" s="3">
        <v>0</v>
      </c>
      <c r="L5" s="4">
        <f t="shared" ref="L5:L37" si="0">(K5-G5)/G5*100</f>
        <v>-100</v>
      </c>
      <c r="M5" s="4"/>
      <c r="N5" s="2"/>
      <c r="O5" s="2">
        <v>0</v>
      </c>
      <c r="P5" s="5">
        <v>0</v>
      </c>
      <c r="Q5" s="5"/>
      <c r="R5" s="2"/>
      <c r="S5" s="2">
        <v>0</v>
      </c>
      <c r="T5" s="5">
        <v>0</v>
      </c>
      <c r="U5" s="27"/>
    </row>
    <row r="6" spans="1:21" s="6" customFormat="1" ht="16" customHeight="1" thickBot="1" x14ac:dyDescent="0.4">
      <c r="A6" s="122" t="s">
        <v>2</v>
      </c>
      <c r="B6" s="123"/>
      <c r="C6" s="18">
        <v>4</v>
      </c>
      <c r="D6" s="17">
        <f>(C6-7)/7*100</f>
        <v>-42.857142857142854</v>
      </c>
      <c r="E6" s="57"/>
      <c r="F6" s="19"/>
      <c r="G6" s="18">
        <v>4</v>
      </c>
      <c r="H6" s="17">
        <f>(G6-C6)/C6*100</f>
        <v>0</v>
      </c>
      <c r="I6" s="17"/>
      <c r="J6" s="19"/>
      <c r="K6" s="18">
        <v>2</v>
      </c>
      <c r="L6" s="17">
        <f t="shared" si="0"/>
        <v>-50</v>
      </c>
      <c r="M6" s="17"/>
      <c r="N6" s="19"/>
      <c r="O6" s="19">
        <v>3</v>
      </c>
      <c r="P6" s="20">
        <f>(O6-K6)/K6*100</f>
        <v>50</v>
      </c>
      <c r="Q6" s="20"/>
      <c r="R6" s="19"/>
      <c r="S6" s="19">
        <v>0</v>
      </c>
      <c r="T6" s="20">
        <f>(S6-O6)/O6*100</f>
        <v>-100</v>
      </c>
      <c r="U6" s="21"/>
    </row>
    <row r="7" spans="1:21" s="6" customFormat="1" ht="16" customHeight="1" x14ac:dyDescent="0.35">
      <c r="A7" s="116" t="s">
        <v>3</v>
      </c>
      <c r="B7" s="9" t="s">
        <v>0</v>
      </c>
      <c r="C7" s="45">
        <v>1</v>
      </c>
      <c r="D7" s="46">
        <f>(C7-1)/1*100</f>
        <v>0</v>
      </c>
      <c r="E7" s="61">
        <v>45114</v>
      </c>
      <c r="F7" s="9"/>
      <c r="G7" s="45">
        <v>0</v>
      </c>
      <c r="H7" s="46">
        <f>(G7-C7)/C7*100</f>
        <v>-100</v>
      </c>
      <c r="I7" s="46"/>
      <c r="J7" s="9"/>
      <c r="K7" s="45">
        <v>0</v>
      </c>
      <c r="L7" s="46">
        <v>0</v>
      </c>
      <c r="M7" s="46"/>
      <c r="N7" s="9"/>
      <c r="O7" s="9">
        <v>1</v>
      </c>
      <c r="P7" s="11">
        <v>100</v>
      </c>
      <c r="Q7" s="71">
        <v>45133</v>
      </c>
      <c r="R7" s="9"/>
      <c r="S7" s="9">
        <v>0</v>
      </c>
      <c r="T7" s="11">
        <f>(S7-O7)/O7*100</f>
        <v>-100</v>
      </c>
      <c r="U7" s="48"/>
    </row>
    <row r="8" spans="1:21" s="6" customFormat="1" ht="16" customHeight="1" x14ac:dyDescent="0.35">
      <c r="A8" s="116"/>
      <c r="B8" s="2" t="s">
        <v>1</v>
      </c>
      <c r="C8" s="3">
        <v>0</v>
      </c>
      <c r="D8" s="4">
        <v>0</v>
      </c>
      <c r="E8" s="56"/>
      <c r="F8" s="8"/>
      <c r="G8" s="3">
        <v>0</v>
      </c>
      <c r="H8" s="4">
        <v>0</v>
      </c>
      <c r="I8" s="4"/>
      <c r="J8" s="8"/>
      <c r="K8" s="3">
        <v>0</v>
      </c>
      <c r="L8" s="4">
        <v>0</v>
      </c>
      <c r="M8" s="4"/>
      <c r="N8" s="2"/>
      <c r="O8" s="2">
        <v>0</v>
      </c>
      <c r="P8" s="5">
        <v>0</v>
      </c>
      <c r="Q8" s="5"/>
      <c r="R8" s="2"/>
      <c r="S8" s="2">
        <v>0</v>
      </c>
      <c r="T8" s="5">
        <v>0</v>
      </c>
      <c r="U8" s="27"/>
    </row>
    <row r="9" spans="1:21" s="6" customFormat="1" ht="16" customHeight="1" x14ac:dyDescent="0.35">
      <c r="A9" s="117"/>
      <c r="B9" s="2" t="s">
        <v>2</v>
      </c>
      <c r="C9" s="3">
        <v>1</v>
      </c>
      <c r="D9" s="4">
        <f>(C9-1)/1*100</f>
        <v>0</v>
      </c>
      <c r="E9" s="56"/>
      <c r="F9" s="8"/>
      <c r="G9" s="3">
        <v>0</v>
      </c>
      <c r="H9" s="4">
        <f>(G9-C9)/C9*100</f>
        <v>-100</v>
      </c>
      <c r="I9" s="4"/>
      <c r="J9" s="8"/>
      <c r="K9" s="3">
        <v>0</v>
      </c>
      <c r="L9" s="4">
        <v>0</v>
      </c>
      <c r="M9" s="4"/>
      <c r="N9" s="2"/>
      <c r="O9" s="2">
        <v>1</v>
      </c>
      <c r="P9" s="5">
        <v>100</v>
      </c>
      <c r="Q9" s="5"/>
      <c r="R9" s="2"/>
      <c r="S9" s="2">
        <v>0</v>
      </c>
      <c r="T9" s="5">
        <f>(S9-O9)/O9*100</f>
        <v>-100</v>
      </c>
      <c r="U9" s="27"/>
    </row>
    <row r="10" spans="1:21" s="6" customFormat="1" ht="16" customHeight="1" x14ac:dyDescent="0.35">
      <c r="A10" s="114" t="s">
        <v>13</v>
      </c>
      <c r="B10" s="2" t="s">
        <v>0</v>
      </c>
      <c r="C10" s="3">
        <v>1</v>
      </c>
      <c r="D10" s="4">
        <v>100</v>
      </c>
      <c r="E10" s="56"/>
      <c r="F10" s="8"/>
      <c r="G10" s="3">
        <v>0</v>
      </c>
      <c r="H10" s="4">
        <f>(G10-C10)/C10*100</f>
        <v>-100</v>
      </c>
      <c r="I10" s="4"/>
      <c r="J10" s="8"/>
      <c r="K10" s="3">
        <v>0</v>
      </c>
      <c r="L10" s="4">
        <v>0</v>
      </c>
      <c r="M10" s="4"/>
      <c r="N10" s="2"/>
      <c r="O10" s="2">
        <v>0</v>
      </c>
      <c r="P10" s="5">
        <v>0</v>
      </c>
      <c r="Q10" s="5"/>
      <c r="R10" s="2"/>
      <c r="S10" s="2">
        <v>0</v>
      </c>
      <c r="T10" s="5">
        <v>0</v>
      </c>
      <c r="U10" s="27"/>
    </row>
    <row r="11" spans="1:21" s="6" customFormat="1" ht="16" customHeight="1" x14ac:dyDescent="0.35">
      <c r="A11" s="114"/>
      <c r="B11" s="2" t="s">
        <v>1</v>
      </c>
      <c r="C11" s="3">
        <v>0</v>
      </c>
      <c r="D11" s="4">
        <v>0</v>
      </c>
      <c r="E11" s="56"/>
      <c r="F11" s="8"/>
      <c r="G11" s="3">
        <v>0</v>
      </c>
      <c r="H11" s="4">
        <v>0</v>
      </c>
      <c r="I11" s="4"/>
      <c r="J11" s="8"/>
      <c r="K11" s="3">
        <v>0</v>
      </c>
      <c r="L11" s="4">
        <v>0</v>
      </c>
      <c r="M11" s="4"/>
      <c r="N11" s="8"/>
      <c r="O11" s="2">
        <v>0</v>
      </c>
      <c r="P11" s="5">
        <v>0</v>
      </c>
      <c r="Q11" s="5"/>
      <c r="R11" s="8"/>
      <c r="S11" s="8">
        <v>0</v>
      </c>
      <c r="T11" s="5">
        <v>0</v>
      </c>
      <c r="U11" s="78"/>
    </row>
    <row r="12" spans="1:21" s="6" customFormat="1" ht="49.5" customHeight="1" x14ac:dyDescent="0.35">
      <c r="A12" s="114"/>
      <c r="B12" s="2" t="s">
        <v>2</v>
      </c>
      <c r="C12" s="3">
        <v>1</v>
      </c>
      <c r="D12" s="4">
        <v>100</v>
      </c>
      <c r="E12" s="56"/>
      <c r="F12" s="53" t="s">
        <v>16</v>
      </c>
      <c r="G12" s="3">
        <v>0</v>
      </c>
      <c r="H12" s="4">
        <f>(G12-C12)/C12*100</f>
        <v>-100</v>
      </c>
      <c r="I12" s="4"/>
      <c r="J12" s="8"/>
      <c r="K12" s="3">
        <v>0</v>
      </c>
      <c r="L12" s="4">
        <v>0</v>
      </c>
      <c r="M12" s="4"/>
      <c r="N12" s="8"/>
      <c r="O12" s="2">
        <v>0</v>
      </c>
      <c r="P12" s="5">
        <v>0</v>
      </c>
      <c r="Q12" s="5"/>
      <c r="R12" s="8"/>
      <c r="S12" s="8">
        <v>0</v>
      </c>
      <c r="T12" s="5">
        <v>0</v>
      </c>
      <c r="U12" s="78"/>
    </row>
    <row r="13" spans="1:21" s="6" customFormat="1" ht="16" customHeight="1" x14ac:dyDescent="0.35">
      <c r="A13" s="98" t="s">
        <v>14</v>
      </c>
      <c r="B13" s="2" t="s">
        <v>0</v>
      </c>
      <c r="C13" s="3">
        <v>0</v>
      </c>
      <c r="D13" s="4">
        <f t="shared" ref="D13:D15" si="1">(C13-1)/1*100</f>
        <v>-100</v>
      </c>
      <c r="E13" s="56"/>
      <c r="F13" s="8"/>
      <c r="G13" s="3">
        <v>0</v>
      </c>
      <c r="H13" s="4">
        <v>0</v>
      </c>
      <c r="I13" s="4"/>
      <c r="J13" s="8"/>
      <c r="K13" s="3">
        <v>0</v>
      </c>
      <c r="L13" s="4">
        <v>0</v>
      </c>
      <c r="M13" s="4"/>
      <c r="N13" s="8"/>
      <c r="O13" s="2">
        <v>1</v>
      </c>
      <c r="P13" s="5">
        <v>100</v>
      </c>
      <c r="Q13" s="5"/>
      <c r="R13" s="8"/>
      <c r="S13" s="8">
        <v>0</v>
      </c>
      <c r="T13" s="5">
        <f>(S13-O13)/O13*100</f>
        <v>-100</v>
      </c>
      <c r="U13" s="78"/>
    </row>
    <row r="14" spans="1:21" s="6" customFormat="1" ht="16" customHeight="1" x14ac:dyDescent="0.35">
      <c r="A14" s="113"/>
      <c r="B14" s="2" t="s">
        <v>1</v>
      </c>
      <c r="C14" s="3">
        <v>0</v>
      </c>
      <c r="D14" s="4">
        <f t="shared" si="1"/>
        <v>-100</v>
      </c>
      <c r="E14" s="56"/>
      <c r="F14" s="8"/>
      <c r="G14" s="3">
        <v>0</v>
      </c>
      <c r="H14" s="4">
        <v>0</v>
      </c>
      <c r="I14" s="4"/>
      <c r="J14" s="8"/>
      <c r="K14" s="3">
        <v>0</v>
      </c>
      <c r="L14" s="4">
        <v>0</v>
      </c>
      <c r="M14" s="4"/>
      <c r="N14" s="8"/>
      <c r="O14" s="2">
        <v>0</v>
      </c>
      <c r="P14" s="5">
        <v>0</v>
      </c>
      <c r="Q14" s="5"/>
      <c r="R14" s="8"/>
      <c r="S14" s="8">
        <v>0</v>
      </c>
      <c r="T14" s="5">
        <v>0</v>
      </c>
      <c r="U14" s="78"/>
    </row>
    <row r="15" spans="1:21" s="6" customFormat="1" ht="36.75" customHeight="1" thickBot="1" x14ac:dyDescent="0.4">
      <c r="A15" s="113"/>
      <c r="B15" s="31" t="s">
        <v>2</v>
      </c>
      <c r="C15" s="36">
        <v>0</v>
      </c>
      <c r="D15" s="37">
        <f t="shared" si="1"/>
        <v>-100</v>
      </c>
      <c r="E15" s="58"/>
      <c r="F15" s="39"/>
      <c r="G15" s="36">
        <v>0</v>
      </c>
      <c r="H15" s="37">
        <v>0</v>
      </c>
      <c r="I15" s="37"/>
      <c r="J15" s="39"/>
      <c r="K15" s="36">
        <v>0</v>
      </c>
      <c r="L15" s="37">
        <v>0</v>
      </c>
      <c r="M15" s="37"/>
      <c r="N15" s="39"/>
      <c r="O15" s="35">
        <v>1</v>
      </c>
      <c r="P15" s="38">
        <v>100</v>
      </c>
      <c r="Q15" s="38"/>
      <c r="R15" s="72" t="s">
        <v>25</v>
      </c>
      <c r="S15" s="39">
        <v>0</v>
      </c>
      <c r="T15" s="38">
        <f>(S15-O15)/O15*100</f>
        <v>-100</v>
      </c>
      <c r="U15" s="79"/>
    </row>
    <row r="16" spans="1:21" s="6" customFormat="1" ht="36.75" customHeight="1" x14ac:dyDescent="0.35">
      <c r="A16" s="115" t="s">
        <v>5</v>
      </c>
      <c r="B16" s="13" t="s">
        <v>0</v>
      </c>
      <c r="C16" s="14">
        <v>2</v>
      </c>
      <c r="D16" s="12">
        <f>(C16-5)/5*100</f>
        <v>-60</v>
      </c>
      <c r="E16" s="62" t="s">
        <v>18</v>
      </c>
      <c r="F16" s="13"/>
      <c r="G16" s="14">
        <v>3</v>
      </c>
      <c r="H16" s="12">
        <f>(G16-C16)/C16*100</f>
        <v>50</v>
      </c>
      <c r="I16" s="63" t="s">
        <v>19</v>
      </c>
      <c r="J16" s="13"/>
      <c r="K16" s="14">
        <v>2</v>
      </c>
      <c r="L16" s="12">
        <f t="shared" si="0"/>
        <v>-33.333333333333329</v>
      </c>
      <c r="M16" s="63" t="s">
        <v>22</v>
      </c>
      <c r="N16" s="13"/>
      <c r="O16" s="13">
        <v>2</v>
      </c>
      <c r="P16" s="15">
        <f>(O16-K16)/K16*100</f>
        <v>0</v>
      </c>
      <c r="Q16" s="73" t="s">
        <v>26</v>
      </c>
      <c r="R16" s="13"/>
      <c r="S16" s="13">
        <v>0</v>
      </c>
      <c r="T16" s="29">
        <f>(S16-O16)/O16*100</f>
        <v>-100</v>
      </c>
      <c r="U16" s="16"/>
    </row>
    <row r="17" spans="1:21" s="6" customFormat="1" ht="16" customHeight="1" x14ac:dyDescent="0.35">
      <c r="A17" s="116"/>
      <c r="B17" s="2" t="s">
        <v>1</v>
      </c>
      <c r="C17" s="3">
        <v>0</v>
      </c>
      <c r="D17" s="4">
        <v>0</v>
      </c>
      <c r="E17" s="56"/>
      <c r="F17" s="2"/>
      <c r="G17" s="3">
        <v>1</v>
      </c>
      <c r="H17" s="4">
        <v>100</v>
      </c>
      <c r="I17" s="4"/>
      <c r="J17" s="2"/>
      <c r="K17" s="3">
        <v>0</v>
      </c>
      <c r="L17" s="4">
        <f t="shared" si="0"/>
        <v>-100</v>
      </c>
      <c r="M17" s="4"/>
      <c r="N17" s="2"/>
      <c r="O17" s="2">
        <v>0</v>
      </c>
      <c r="P17" s="5">
        <v>0</v>
      </c>
      <c r="Q17" s="5"/>
      <c r="R17" s="2"/>
      <c r="S17" s="2">
        <v>0</v>
      </c>
      <c r="T17" s="5">
        <v>0</v>
      </c>
      <c r="U17" s="27"/>
    </row>
    <row r="18" spans="1:21" s="6" customFormat="1" ht="16" customHeight="1" x14ac:dyDescent="0.35">
      <c r="A18" s="117"/>
      <c r="B18" s="2" t="s">
        <v>2</v>
      </c>
      <c r="C18" s="3">
        <v>2</v>
      </c>
      <c r="D18" s="4">
        <f>(C18-5)/5*100</f>
        <v>-60</v>
      </c>
      <c r="E18" s="56"/>
      <c r="F18" s="2"/>
      <c r="G18" s="3">
        <v>4</v>
      </c>
      <c r="H18" s="4">
        <f>(G18-C18)/C18*100</f>
        <v>100</v>
      </c>
      <c r="I18" s="4"/>
      <c r="J18" s="2"/>
      <c r="K18" s="3">
        <v>2</v>
      </c>
      <c r="L18" s="4">
        <f t="shared" si="0"/>
        <v>-50</v>
      </c>
      <c r="M18" s="4"/>
      <c r="N18" s="2"/>
      <c r="O18" s="2">
        <v>2</v>
      </c>
      <c r="P18" s="5">
        <f>(O18-K18)/K18*100</f>
        <v>0</v>
      </c>
      <c r="Q18" s="5"/>
      <c r="R18" s="2"/>
      <c r="S18" s="2">
        <v>0</v>
      </c>
      <c r="T18" s="5">
        <f>(S18-O18)/O18*100</f>
        <v>-100</v>
      </c>
      <c r="U18" s="27"/>
    </row>
    <row r="19" spans="1:21" s="6" customFormat="1" ht="16" customHeight="1" x14ac:dyDescent="0.35">
      <c r="A19" s="98" t="s">
        <v>10</v>
      </c>
      <c r="B19" s="9" t="s">
        <v>0</v>
      </c>
      <c r="C19" s="3">
        <v>1</v>
      </c>
      <c r="D19" s="4">
        <f>(C19-3)/3*100</f>
        <v>-66.666666666666657</v>
      </c>
      <c r="E19" s="56"/>
      <c r="F19" s="2"/>
      <c r="G19" s="3">
        <v>0</v>
      </c>
      <c r="H19" s="4">
        <f>(G19-C19)/C19*100</f>
        <v>-100</v>
      </c>
      <c r="I19" s="4"/>
      <c r="J19" s="2"/>
      <c r="K19" s="3">
        <v>0</v>
      </c>
      <c r="L19" s="4">
        <v>0</v>
      </c>
      <c r="M19" s="4"/>
      <c r="N19" s="2"/>
      <c r="O19" s="2">
        <v>1</v>
      </c>
      <c r="P19" s="5">
        <v>100</v>
      </c>
      <c r="Q19" s="5"/>
      <c r="R19" s="2"/>
      <c r="S19" s="2">
        <v>0</v>
      </c>
      <c r="T19" s="5">
        <f>(S19-O19)/O19*100</f>
        <v>-100</v>
      </c>
      <c r="U19" s="27"/>
    </row>
    <row r="20" spans="1:21" s="6" customFormat="1" ht="16" customHeight="1" x14ac:dyDescent="0.35">
      <c r="A20" s="91"/>
      <c r="B20" s="2" t="s">
        <v>1</v>
      </c>
      <c r="C20" s="3">
        <v>0</v>
      </c>
      <c r="D20" s="4">
        <v>0</v>
      </c>
      <c r="E20" s="56"/>
      <c r="F20" s="8"/>
      <c r="G20" s="3">
        <v>0</v>
      </c>
      <c r="H20" s="4">
        <v>0</v>
      </c>
      <c r="I20" s="4"/>
      <c r="J20" s="8"/>
      <c r="K20" s="3">
        <v>0</v>
      </c>
      <c r="L20" s="4">
        <v>0</v>
      </c>
      <c r="M20" s="4"/>
      <c r="N20" s="8"/>
      <c r="O20" s="2">
        <v>0</v>
      </c>
      <c r="P20" s="5">
        <v>0</v>
      </c>
      <c r="Q20" s="5"/>
      <c r="R20" s="8"/>
      <c r="S20" s="2">
        <v>0</v>
      </c>
      <c r="T20" s="5">
        <v>0</v>
      </c>
      <c r="U20" s="78"/>
    </row>
    <row r="21" spans="1:21" s="6" customFormat="1" ht="34.5" customHeight="1" thickBot="1" x14ac:dyDescent="0.4">
      <c r="A21" s="92"/>
      <c r="B21" s="19" t="s">
        <v>2</v>
      </c>
      <c r="C21" s="18">
        <v>1</v>
      </c>
      <c r="D21" s="17">
        <f>(C21-3)/3*100</f>
        <v>-66.666666666666657</v>
      </c>
      <c r="E21" s="57"/>
      <c r="F21" s="54" t="s">
        <v>17</v>
      </c>
      <c r="G21" s="18">
        <v>0</v>
      </c>
      <c r="H21" s="17">
        <f>(G21-C21)/C21*100</f>
        <v>-100</v>
      </c>
      <c r="I21" s="17"/>
      <c r="J21" s="28"/>
      <c r="K21" s="18">
        <v>0</v>
      </c>
      <c r="L21" s="17">
        <v>0</v>
      </c>
      <c r="M21" s="17"/>
      <c r="N21" s="28"/>
      <c r="O21" s="19">
        <v>1</v>
      </c>
      <c r="P21" s="20">
        <v>100</v>
      </c>
      <c r="Q21" s="20"/>
      <c r="R21" s="74" t="s">
        <v>27</v>
      </c>
      <c r="S21" s="19">
        <v>0</v>
      </c>
      <c r="T21" s="30">
        <f>(S21-O21)/O21*100</f>
        <v>-100</v>
      </c>
      <c r="U21" s="80"/>
    </row>
    <row r="22" spans="1:21" s="6" customFormat="1" ht="16" customHeight="1" x14ac:dyDescent="0.35">
      <c r="A22" s="86" t="s">
        <v>11</v>
      </c>
      <c r="B22" s="9" t="s">
        <v>0</v>
      </c>
      <c r="C22" s="45">
        <v>1</v>
      </c>
      <c r="D22" s="46">
        <v>100</v>
      </c>
      <c r="E22" s="60">
        <v>45158</v>
      </c>
      <c r="F22" s="47"/>
      <c r="G22" s="45">
        <v>0</v>
      </c>
      <c r="H22" s="46">
        <f>(G22-C22)/C22*100</f>
        <v>-100</v>
      </c>
      <c r="I22" s="46"/>
      <c r="J22" s="9"/>
      <c r="K22" s="45">
        <v>0</v>
      </c>
      <c r="L22" s="46">
        <v>0</v>
      </c>
      <c r="M22" s="46"/>
      <c r="N22" s="9"/>
      <c r="O22" s="9">
        <v>0</v>
      </c>
      <c r="P22" s="11">
        <v>0</v>
      </c>
      <c r="Q22" s="11"/>
      <c r="R22" s="9"/>
      <c r="S22" s="9">
        <v>0</v>
      </c>
      <c r="T22" s="38">
        <v>0</v>
      </c>
      <c r="U22" s="48"/>
    </row>
    <row r="23" spans="1:21" s="6" customFormat="1" ht="16" customHeight="1" x14ac:dyDescent="0.35">
      <c r="A23" s="86"/>
      <c r="B23" s="2" t="s">
        <v>1</v>
      </c>
      <c r="C23" s="3">
        <v>0</v>
      </c>
      <c r="D23" s="4">
        <v>0</v>
      </c>
      <c r="E23" s="56"/>
      <c r="F23" s="8"/>
      <c r="G23" s="3">
        <v>0</v>
      </c>
      <c r="H23" s="4">
        <v>0</v>
      </c>
      <c r="I23" s="4"/>
      <c r="J23" s="2"/>
      <c r="K23" s="3">
        <v>0</v>
      </c>
      <c r="L23" s="4">
        <v>0</v>
      </c>
      <c r="M23" s="4"/>
      <c r="N23" s="2"/>
      <c r="O23" s="2">
        <v>0</v>
      </c>
      <c r="P23" s="5">
        <v>0</v>
      </c>
      <c r="Q23" s="5"/>
      <c r="R23" s="2"/>
      <c r="S23" s="2">
        <v>0</v>
      </c>
      <c r="T23" s="5">
        <v>0</v>
      </c>
      <c r="U23" s="27"/>
    </row>
    <row r="24" spans="1:21" s="6" customFormat="1" ht="16" customHeight="1" x14ac:dyDescent="0.35">
      <c r="A24" s="87"/>
      <c r="B24" s="2" t="s">
        <v>2</v>
      </c>
      <c r="C24" s="3">
        <v>1</v>
      </c>
      <c r="D24" s="4">
        <v>100</v>
      </c>
      <c r="E24" s="56"/>
      <c r="F24" s="8"/>
      <c r="G24" s="3">
        <v>0</v>
      </c>
      <c r="H24" s="4">
        <f>(G24-C24)/C24*100</f>
        <v>-100</v>
      </c>
      <c r="I24" s="4"/>
      <c r="J24" s="2"/>
      <c r="K24" s="3">
        <v>0</v>
      </c>
      <c r="L24" s="4">
        <v>0</v>
      </c>
      <c r="M24" s="4"/>
      <c r="N24" s="2"/>
      <c r="O24" s="2">
        <v>0</v>
      </c>
      <c r="P24" s="5">
        <v>0</v>
      </c>
      <c r="Q24" s="5"/>
      <c r="R24" s="2"/>
      <c r="S24" s="2">
        <v>0</v>
      </c>
      <c r="T24" s="5">
        <v>0</v>
      </c>
      <c r="U24" s="27"/>
    </row>
    <row r="25" spans="1:21" s="6" customFormat="1" ht="16" customHeight="1" x14ac:dyDescent="0.35">
      <c r="A25" s="98" t="s">
        <v>12</v>
      </c>
      <c r="B25" s="9" t="s">
        <v>0</v>
      </c>
      <c r="C25" s="3">
        <v>1</v>
      </c>
      <c r="D25" s="4">
        <f t="shared" ref="D25:D27" si="2">(C25-9)/9*100</f>
        <v>-88.888888888888886</v>
      </c>
      <c r="E25" s="56"/>
      <c r="F25" s="8"/>
      <c r="G25" s="3">
        <v>0</v>
      </c>
      <c r="H25" s="4">
        <f>(G25-C25)/C25*100</f>
        <v>-100</v>
      </c>
      <c r="I25" s="4"/>
      <c r="J25" s="8"/>
      <c r="K25" s="3">
        <v>0</v>
      </c>
      <c r="L25" s="4">
        <v>0</v>
      </c>
      <c r="M25" s="4"/>
      <c r="N25" s="2"/>
      <c r="O25" s="2">
        <v>0</v>
      </c>
      <c r="P25" s="5">
        <v>0</v>
      </c>
      <c r="Q25" s="5"/>
      <c r="R25" s="2"/>
      <c r="S25" s="2">
        <v>0</v>
      </c>
      <c r="T25" s="5">
        <v>0</v>
      </c>
      <c r="U25" s="27"/>
    </row>
    <row r="26" spans="1:21" s="6" customFormat="1" ht="16" customHeight="1" x14ac:dyDescent="0.35">
      <c r="A26" s="91"/>
      <c r="B26" s="2" t="s">
        <v>1</v>
      </c>
      <c r="C26" s="3">
        <v>0</v>
      </c>
      <c r="D26" s="4">
        <f t="shared" si="2"/>
        <v>-100</v>
      </c>
      <c r="E26" s="56"/>
      <c r="F26" s="8"/>
      <c r="G26" s="3">
        <v>0</v>
      </c>
      <c r="H26" s="4">
        <v>0</v>
      </c>
      <c r="I26" s="4"/>
      <c r="J26" s="8"/>
      <c r="K26" s="3">
        <v>0</v>
      </c>
      <c r="L26" s="4">
        <v>0</v>
      </c>
      <c r="M26" s="4"/>
      <c r="N26" s="8"/>
      <c r="O26" s="2">
        <v>0</v>
      </c>
      <c r="P26" s="5">
        <v>0</v>
      </c>
      <c r="Q26" s="5"/>
      <c r="R26" s="8"/>
      <c r="S26" s="2">
        <v>0</v>
      </c>
      <c r="T26" s="5">
        <v>0</v>
      </c>
      <c r="U26" s="78"/>
    </row>
    <row r="27" spans="1:21" s="6" customFormat="1" ht="47.25" customHeight="1" thickBot="1" x14ac:dyDescent="0.4">
      <c r="A27" s="92"/>
      <c r="B27" s="19" t="s">
        <v>2</v>
      </c>
      <c r="C27" s="18">
        <v>1</v>
      </c>
      <c r="D27" s="17">
        <f t="shared" si="2"/>
        <v>-88.888888888888886</v>
      </c>
      <c r="E27" s="59"/>
      <c r="F27" s="53" t="s">
        <v>16</v>
      </c>
      <c r="G27" s="18">
        <v>0</v>
      </c>
      <c r="H27" s="17">
        <f>(G27-C27)/C27*100</f>
        <v>-100</v>
      </c>
      <c r="I27" s="17"/>
      <c r="J27" s="28"/>
      <c r="K27" s="18">
        <v>0</v>
      </c>
      <c r="L27" s="17">
        <v>0</v>
      </c>
      <c r="M27" s="17"/>
      <c r="N27" s="28"/>
      <c r="O27" s="19">
        <v>0</v>
      </c>
      <c r="P27" s="20">
        <v>0</v>
      </c>
      <c r="Q27" s="20"/>
      <c r="R27" s="28"/>
      <c r="S27" s="19">
        <v>0</v>
      </c>
      <c r="T27" s="11">
        <v>0</v>
      </c>
      <c r="U27" s="80"/>
    </row>
    <row r="28" spans="1:21" s="6" customFormat="1" ht="16" customHeight="1" x14ac:dyDescent="0.35">
      <c r="A28" s="103">
        <v>0</v>
      </c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6"/>
    </row>
    <row r="29" spans="1:21" s="6" customFormat="1" ht="16" customHeight="1" x14ac:dyDescent="0.35">
      <c r="A29" s="99" t="s">
        <v>0</v>
      </c>
      <c r="B29" s="100"/>
      <c r="C29" s="3">
        <v>0</v>
      </c>
      <c r="D29" s="4">
        <f>(C29-2)/2*100</f>
        <v>-100</v>
      </c>
      <c r="E29" s="4"/>
      <c r="F29" s="2"/>
      <c r="G29" s="3">
        <v>1</v>
      </c>
      <c r="H29" s="4">
        <v>100</v>
      </c>
      <c r="I29" s="64">
        <v>45118</v>
      </c>
      <c r="J29" s="2"/>
      <c r="K29" s="3">
        <v>2</v>
      </c>
      <c r="L29" s="4">
        <f t="shared" si="0"/>
        <v>100</v>
      </c>
      <c r="M29" s="4"/>
      <c r="N29" s="2"/>
      <c r="O29" s="2">
        <v>2</v>
      </c>
      <c r="P29" s="5">
        <f>(O29-K29)/K29*100</f>
        <v>0</v>
      </c>
      <c r="Q29" s="5"/>
      <c r="R29" s="2"/>
      <c r="S29" s="2">
        <v>0</v>
      </c>
      <c r="T29" s="5">
        <f>(S29-O29)/O29*100</f>
        <v>-100</v>
      </c>
      <c r="U29" s="27"/>
    </row>
    <row r="30" spans="1:21" s="6" customFormat="1" ht="16" customHeight="1" x14ac:dyDescent="0.35">
      <c r="A30" s="99" t="s">
        <v>1</v>
      </c>
      <c r="B30" s="100"/>
      <c r="C30" s="3">
        <v>0</v>
      </c>
      <c r="D30" s="4">
        <v>0</v>
      </c>
      <c r="E30" s="4"/>
      <c r="F30" s="2"/>
      <c r="G30" s="3">
        <v>0</v>
      </c>
      <c r="H30" s="4">
        <v>0</v>
      </c>
      <c r="I30" s="4"/>
      <c r="J30" s="2"/>
      <c r="K30" s="3">
        <v>0</v>
      </c>
      <c r="L30" s="4">
        <v>0</v>
      </c>
      <c r="M30" s="4"/>
      <c r="N30" s="2"/>
      <c r="O30" s="2">
        <v>0</v>
      </c>
      <c r="P30" s="5">
        <v>0</v>
      </c>
      <c r="Q30" s="5"/>
      <c r="R30" s="2"/>
      <c r="S30" s="2">
        <v>0</v>
      </c>
      <c r="T30" s="5">
        <v>0</v>
      </c>
      <c r="U30" s="27"/>
    </row>
    <row r="31" spans="1:21" s="6" customFormat="1" ht="16" customHeight="1" thickBot="1" x14ac:dyDescent="0.4">
      <c r="A31" s="101" t="s">
        <v>2</v>
      </c>
      <c r="B31" s="102"/>
      <c r="C31" s="18">
        <v>0</v>
      </c>
      <c r="D31" s="17">
        <f>(C31-2)/2*100</f>
        <v>-100</v>
      </c>
      <c r="E31" s="17"/>
      <c r="F31" s="19"/>
      <c r="G31" s="18">
        <v>1</v>
      </c>
      <c r="H31" s="17">
        <v>100</v>
      </c>
      <c r="I31" s="17"/>
      <c r="J31" s="19"/>
      <c r="K31" s="18">
        <v>2</v>
      </c>
      <c r="L31" s="17">
        <f t="shared" si="0"/>
        <v>100</v>
      </c>
      <c r="M31" s="17"/>
      <c r="N31" s="19"/>
      <c r="O31" s="19">
        <v>2</v>
      </c>
      <c r="P31" s="20">
        <f>(O31-K31)/K31*100</f>
        <v>0</v>
      </c>
      <c r="Q31" s="20"/>
      <c r="R31" s="19"/>
      <c r="S31" s="19">
        <v>0</v>
      </c>
      <c r="T31" s="20">
        <f>(S31-O31)/O31*100</f>
        <v>-100</v>
      </c>
      <c r="U31" s="21"/>
    </row>
    <row r="32" spans="1:21" s="6" customFormat="1" ht="16" customHeight="1" x14ac:dyDescent="0.35">
      <c r="A32" s="85" t="s">
        <v>3</v>
      </c>
      <c r="B32" s="13" t="s">
        <v>0</v>
      </c>
      <c r="C32" s="14">
        <v>0</v>
      </c>
      <c r="D32" s="12">
        <v>0</v>
      </c>
      <c r="E32" s="12"/>
      <c r="F32" s="13"/>
      <c r="G32" s="14">
        <v>1</v>
      </c>
      <c r="H32" s="12">
        <v>100</v>
      </c>
      <c r="I32" s="12"/>
      <c r="J32" s="13"/>
      <c r="K32" s="14">
        <v>1</v>
      </c>
      <c r="L32" s="12">
        <f t="shared" si="0"/>
        <v>0</v>
      </c>
      <c r="M32" s="65">
        <v>45153</v>
      </c>
      <c r="N32" s="13"/>
      <c r="O32" s="13">
        <v>1</v>
      </c>
      <c r="P32" s="15">
        <f>(O32-K32)/K32*100</f>
        <v>0</v>
      </c>
      <c r="Q32" s="15"/>
      <c r="R32" s="13"/>
      <c r="S32" s="13">
        <v>0</v>
      </c>
      <c r="T32" s="29">
        <f>(S32-O32)/O32*100</f>
        <v>-100</v>
      </c>
      <c r="U32" s="16"/>
    </row>
    <row r="33" spans="1:21" s="6" customFormat="1" ht="16" customHeight="1" x14ac:dyDescent="0.35">
      <c r="A33" s="86"/>
      <c r="B33" s="2" t="s">
        <v>1</v>
      </c>
      <c r="C33" s="3">
        <v>0</v>
      </c>
      <c r="D33" s="4">
        <v>0</v>
      </c>
      <c r="E33" s="4"/>
      <c r="F33" s="2"/>
      <c r="G33" s="3">
        <v>0</v>
      </c>
      <c r="H33" s="4">
        <v>0</v>
      </c>
      <c r="I33" s="4"/>
      <c r="J33" s="2"/>
      <c r="K33" s="3">
        <v>0</v>
      </c>
      <c r="L33" s="4">
        <v>0</v>
      </c>
      <c r="M33" s="64"/>
      <c r="N33" s="2"/>
      <c r="O33" s="2">
        <v>0</v>
      </c>
      <c r="P33" s="5">
        <v>0</v>
      </c>
      <c r="Q33" s="5"/>
      <c r="R33" s="2"/>
      <c r="S33" s="2">
        <v>0</v>
      </c>
      <c r="T33" s="5">
        <v>0</v>
      </c>
      <c r="U33" s="27"/>
    </row>
    <row r="34" spans="1:21" s="6" customFormat="1" ht="16" customHeight="1" x14ac:dyDescent="0.35">
      <c r="A34" s="87"/>
      <c r="B34" s="2" t="s">
        <v>2</v>
      </c>
      <c r="C34" s="3">
        <v>0</v>
      </c>
      <c r="D34" s="4">
        <v>0</v>
      </c>
      <c r="E34" s="4"/>
      <c r="F34" s="2"/>
      <c r="G34" s="3">
        <v>1</v>
      </c>
      <c r="H34" s="4">
        <v>100</v>
      </c>
      <c r="I34" s="4"/>
      <c r="J34" s="2"/>
      <c r="K34" s="3">
        <v>1</v>
      </c>
      <c r="L34" s="4">
        <f t="shared" si="0"/>
        <v>0</v>
      </c>
      <c r="M34" s="64"/>
      <c r="N34" s="2"/>
      <c r="O34" s="2">
        <v>1</v>
      </c>
      <c r="P34" s="5">
        <f>(O34-K34)/K34*100</f>
        <v>0</v>
      </c>
      <c r="Q34" s="5"/>
      <c r="R34" s="2"/>
      <c r="S34" s="2">
        <v>0</v>
      </c>
      <c r="T34" s="5">
        <f>(S34-O34)/O34*100</f>
        <v>-100</v>
      </c>
      <c r="U34" s="27"/>
    </row>
    <row r="35" spans="1:21" s="6" customFormat="1" ht="16" customHeight="1" x14ac:dyDescent="0.35">
      <c r="A35" s="95" t="s">
        <v>4</v>
      </c>
      <c r="B35" s="2" t="s">
        <v>0</v>
      </c>
      <c r="C35" s="3">
        <v>0</v>
      </c>
      <c r="D35" s="4">
        <v>0</v>
      </c>
      <c r="E35" s="4"/>
      <c r="F35" s="2"/>
      <c r="G35" s="3">
        <v>1</v>
      </c>
      <c r="H35" s="4">
        <v>100</v>
      </c>
      <c r="I35" s="4"/>
      <c r="J35" s="2"/>
      <c r="K35" s="3">
        <v>1</v>
      </c>
      <c r="L35" s="4">
        <f t="shared" si="0"/>
        <v>0</v>
      </c>
      <c r="M35" s="64"/>
      <c r="N35" s="2"/>
      <c r="O35" s="2">
        <v>1</v>
      </c>
      <c r="P35" s="5">
        <f>(O35-K35)/K35*100</f>
        <v>0</v>
      </c>
      <c r="Q35" s="75">
        <v>45025</v>
      </c>
      <c r="R35" s="2"/>
      <c r="S35" s="2">
        <v>0</v>
      </c>
      <c r="T35" s="5">
        <f>(S35-O35)/O35*100</f>
        <v>-100</v>
      </c>
      <c r="U35" s="2"/>
    </row>
    <row r="36" spans="1:21" s="6" customFormat="1" ht="16" customHeight="1" x14ac:dyDescent="0.35">
      <c r="A36" s="96"/>
      <c r="B36" s="2" t="s">
        <v>1</v>
      </c>
      <c r="C36" s="3">
        <v>0</v>
      </c>
      <c r="D36" s="4">
        <v>0</v>
      </c>
      <c r="E36" s="4"/>
      <c r="F36" s="8"/>
      <c r="G36" s="3">
        <v>0</v>
      </c>
      <c r="H36" s="4">
        <v>0</v>
      </c>
      <c r="I36" s="4"/>
      <c r="J36" s="8"/>
      <c r="K36" s="3">
        <v>0</v>
      </c>
      <c r="L36" s="4">
        <v>0</v>
      </c>
      <c r="M36" s="64"/>
      <c r="N36" s="8"/>
      <c r="O36" s="2">
        <v>0</v>
      </c>
      <c r="P36" s="5">
        <v>0</v>
      </c>
      <c r="Q36" s="5"/>
      <c r="R36" s="8"/>
      <c r="S36" s="2">
        <v>0</v>
      </c>
      <c r="T36" s="5">
        <v>0</v>
      </c>
      <c r="U36" s="8"/>
    </row>
    <row r="37" spans="1:21" s="6" customFormat="1" ht="62.25" customHeight="1" x14ac:dyDescent="0.35">
      <c r="A37" s="97"/>
      <c r="B37" s="2" t="s">
        <v>2</v>
      </c>
      <c r="C37" s="3">
        <v>0</v>
      </c>
      <c r="D37" s="4">
        <v>0</v>
      </c>
      <c r="E37" s="4"/>
      <c r="F37" s="8"/>
      <c r="G37" s="3">
        <v>1</v>
      </c>
      <c r="H37" s="4">
        <v>100</v>
      </c>
      <c r="I37" s="4"/>
      <c r="J37" s="53" t="s">
        <v>20</v>
      </c>
      <c r="K37" s="3">
        <v>1</v>
      </c>
      <c r="L37" s="4">
        <f t="shared" si="0"/>
        <v>0</v>
      </c>
      <c r="M37" s="64"/>
      <c r="N37" s="53" t="s">
        <v>23</v>
      </c>
      <c r="O37" s="2">
        <v>1</v>
      </c>
      <c r="P37" s="5">
        <f>(O37-K37)/K37*100</f>
        <v>0</v>
      </c>
      <c r="Q37" s="5"/>
      <c r="R37" s="53" t="s">
        <v>28</v>
      </c>
      <c r="S37" s="2">
        <v>0</v>
      </c>
      <c r="T37" s="5">
        <f>(S37-O37)/O37*100</f>
        <v>-100</v>
      </c>
      <c r="U37" s="8"/>
    </row>
    <row r="38" spans="1:21" s="6" customFormat="1" ht="16" customHeight="1" x14ac:dyDescent="0.35">
      <c r="A38" s="88" t="s">
        <v>14</v>
      </c>
      <c r="B38" s="2" t="s">
        <v>0</v>
      </c>
      <c r="C38" s="3">
        <v>0</v>
      </c>
      <c r="D38" s="4">
        <v>0</v>
      </c>
      <c r="E38" s="4"/>
      <c r="F38" s="8"/>
      <c r="G38" s="3">
        <v>0</v>
      </c>
      <c r="H38" s="4">
        <v>0</v>
      </c>
      <c r="I38" s="4"/>
      <c r="J38" s="8"/>
      <c r="K38" s="3">
        <v>1</v>
      </c>
      <c r="L38" s="4">
        <v>100</v>
      </c>
      <c r="M38" s="64"/>
      <c r="N38" s="8"/>
      <c r="O38" s="2">
        <v>1</v>
      </c>
      <c r="P38" s="5">
        <f>(O38-K38)/K38*100</f>
        <v>0</v>
      </c>
      <c r="Q38" s="5"/>
      <c r="R38" s="8"/>
      <c r="S38" s="2">
        <v>0</v>
      </c>
      <c r="T38" s="5">
        <f>(S38-O38)/O38*100</f>
        <v>-100</v>
      </c>
      <c r="U38" s="8"/>
    </row>
    <row r="39" spans="1:21" s="6" customFormat="1" ht="16" customHeight="1" x14ac:dyDescent="0.35">
      <c r="A39" s="89"/>
      <c r="B39" s="2" t="s">
        <v>1</v>
      </c>
      <c r="C39" s="3">
        <v>0</v>
      </c>
      <c r="D39" s="4">
        <v>0</v>
      </c>
      <c r="E39" s="4"/>
      <c r="F39" s="8"/>
      <c r="G39" s="3">
        <v>0</v>
      </c>
      <c r="H39" s="4">
        <v>0</v>
      </c>
      <c r="I39" s="4"/>
      <c r="J39" s="8"/>
      <c r="K39" s="3">
        <v>0</v>
      </c>
      <c r="L39" s="4">
        <v>0</v>
      </c>
      <c r="M39" s="64"/>
      <c r="N39" s="8"/>
      <c r="O39" s="2">
        <v>0</v>
      </c>
      <c r="P39" s="5">
        <v>0</v>
      </c>
      <c r="Q39" s="5"/>
      <c r="R39" s="8"/>
      <c r="S39" s="2">
        <v>0</v>
      </c>
      <c r="T39" s="5">
        <v>0</v>
      </c>
      <c r="U39" s="8"/>
    </row>
    <row r="40" spans="1:21" s="6" customFormat="1" ht="62.25" customHeight="1" thickBot="1" x14ac:dyDescent="0.4">
      <c r="A40" s="89"/>
      <c r="B40" s="31" t="s">
        <v>2</v>
      </c>
      <c r="C40" s="36">
        <v>0</v>
      </c>
      <c r="D40" s="33">
        <v>0</v>
      </c>
      <c r="E40" s="37"/>
      <c r="F40" s="39"/>
      <c r="G40" s="36">
        <v>0</v>
      </c>
      <c r="H40" s="37">
        <v>0</v>
      </c>
      <c r="I40" s="37"/>
      <c r="J40" s="39"/>
      <c r="K40" s="36">
        <v>1</v>
      </c>
      <c r="L40" s="37">
        <v>100</v>
      </c>
      <c r="M40" s="66"/>
      <c r="N40" s="76" t="s">
        <v>23</v>
      </c>
      <c r="O40" s="35">
        <v>1</v>
      </c>
      <c r="P40" s="38">
        <f>(O40-K40)/K40*100</f>
        <v>0</v>
      </c>
      <c r="Q40" s="38"/>
      <c r="R40" s="76" t="s">
        <v>28</v>
      </c>
      <c r="S40" s="35">
        <v>0</v>
      </c>
      <c r="T40" s="38">
        <f>(S40-O40)/O40*100</f>
        <v>-100</v>
      </c>
      <c r="U40" s="79"/>
    </row>
    <row r="41" spans="1:21" s="6" customFormat="1" ht="16" customHeight="1" x14ac:dyDescent="0.35">
      <c r="A41" s="85" t="s">
        <v>5</v>
      </c>
      <c r="B41" s="13" t="s">
        <v>0</v>
      </c>
      <c r="C41" s="14">
        <v>0</v>
      </c>
      <c r="D41" s="12">
        <f>(C41-2)/2*100</f>
        <v>-100</v>
      </c>
      <c r="E41" s="12"/>
      <c r="F41" s="22"/>
      <c r="G41" s="14">
        <v>0</v>
      </c>
      <c r="H41" s="12">
        <v>0</v>
      </c>
      <c r="I41" s="12"/>
      <c r="J41" s="22"/>
      <c r="K41" s="14">
        <v>0</v>
      </c>
      <c r="L41" s="12">
        <v>0</v>
      </c>
      <c r="M41" s="65"/>
      <c r="N41" s="22"/>
      <c r="O41" s="13">
        <v>1</v>
      </c>
      <c r="P41" s="15">
        <v>100</v>
      </c>
      <c r="Q41" s="77">
        <v>44969</v>
      </c>
      <c r="R41" s="22"/>
      <c r="S41" s="13">
        <v>0</v>
      </c>
      <c r="T41" s="29">
        <f>(S41-O41)/O41*100</f>
        <v>-100</v>
      </c>
      <c r="U41" s="16"/>
    </row>
    <row r="42" spans="1:21" s="6" customFormat="1" ht="16" customHeight="1" x14ac:dyDescent="0.35">
      <c r="A42" s="86"/>
      <c r="B42" s="2" t="s">
        <v>1</v>
      </c>
      <c r="C42" s="3">
        <v>0</v>
      </c>
      <c r="D42" s="4">
        <v>0</v>
      </c>
      <c r="E42" s="4"/>
      <c r="F42" s="8"/>
      <c r="G42" s="3">
        <v>0</v>
      </c>
      <c r="H42" s="4">
        <v>0</v>
      </c>
      <c r="I42" s="4"/>
      <c r="J42" s="8"/>
      <c r="K42" s="3">
        <v>0</v>
      </c>
      <c r="L42" s="4">
        <v>0</v>
      </c>
      <c r="M42" s="64"/>
      <c r="N42" s="8"/>
      <c r="O42" s="2">
        <v>0</v>
      </c>
      <c r="P42" s="5">
        <v>0</v>
      </c>
      <c r="Q42" s="5"/>
      <c r="R42" s="8"/>
      <c r="S42" s="2">
        <v>0</v>
      </c>
      <c r="T42" s="5">
        <v>0</v>
      </c>
      <c r="U42" s="27"/>
    </row>
    <row r="43" spans="1:21" s="6" customFormat="1" ht="16" customHeight="1" x14ac:dyDescent="0.35">
      <c r="A43" s="87"/>
      <c r="B43" s="2" t="s">
        <v>2</v>
      </c>
      <c r="C43" s="3">
        <v>0</v>
      </c>
      <c r="D43" s="4">
        <f>(C43-2)/2*100</f>
        <v>-100</v>
      </c>
      <c r="E43" s="4"/>
      <c r="F43" s="8"/>
      <c r="G43" s="3">
        <v>0</v>
      </c>
      <c r="H43" s="4">
        <v>0</v>
      </c>
      <c r="I43" s="4"/>
      <c r="J43" s="8"/>
      <c r="K43" s="3">
        <v>0</v>
      </c>
      <c r="L43" s="4">
        <v>0</v>
      </c>
      <c r="M43" s="64"/>
      <c r="N43" s="8"/>
      <c r="O43" s="2">
        <v>1</v>
      </c>
      <c r="P43" s="5">
        <v>100</v>
      </c>
      <c r="Q43" s="5"/>
      <c r="R43" s="8"/>
      <c r="S43" s="2">
        <v>0</v>
      </c>
      <c r="T43" s="5">
        <f>(S43-O43)/O43*100</f>
        <v>-100</v>
      </c>
      <c r="U43" s="27"/>
    </row>
    <row r="44" spans="1:21" s="6" customFormat="1" ht="16" customHeight="1" x14ac:dyDescent="0.35">
      <c r="A44" s="98" t="s">
        <v>10</v>
      </c>
      <c r="B44" s="9" t="s">
        <v>0</v>
      </c>
      <c r="C44" s="3">
        <v>0</v>
      </c>
      <c r="D44" s="4">
        <v>0</v>
      </c>
      <c r="E44" s="4"/>
      <c r="F44" s="8"/>
      <c r="G44" s="3">
        <v>0</v>
      </c>
      <c r="H44" s="4">
        <v>0</v>
      </c>
      <c r="I44" s="4"/>
      <c r="J44" s="8"/>
      <c r="K44" s="3">
        <v>0</v>
      </c>
      <c r="L44" s="4">
        <v>0</v>
      </c>
      <c r="M44" s="64"/>
      <c r="N44" s="8"/>
      <c r="O44" s="2">
        <v>0</v>
      </c>
      <c r="P44" s="5">
        <v>0</v>
      </c>
      <c r="Q44" s="5"/>
      <c r="R44" s="8"/>
      <c r="S44" s="2">
        <v>0</v>
      </c>
      <c r="T44" s="5">
        <v>0</v>
      </c>
      <c r="U44" s="27"/>
    </row>
    <row r="45" spans="1:21" s="6" customFormat="1" ht="16" customHeight="1" x14ac:dyDescent="0.35">
      <c r="A45" s="91"/>
      <c r="B45" s="2" t="s">
        <v>1</v>
      </c>
      <c r="C45" s="3">
        <v>0</v>
      </c>
      <c r="D45" s="4">
        <v>0</v>
      </c>
      <c r="E45" s="4"/>
      <c r="F45" s="8"/>
      <c r="G45" s="3">
        <v>0</v>
      </c>
      <c r="H45" s="4">
        <v>0</v>
      </c>
      <c r="I45" s="4"/>
      <c r="J45" s="8"/>
      <c r="K45" s="3">
        <v>0</v>
      </c>
      <c r="L45" s="4">
        <v>0</v>
      </c>
      <c r="M45" s="64"/>
      <c r="N45" s="8"/>
      <c r="O45" s="2">
        <v>0</v>
      </c>
      <c r="P45" s="5">
        <v>0</v>
      </c>
      <c r="Q45" s="5"/>
      <c r="R45" s="8"/>
      <c r="S45" s="2">
        <v>0</v>
      </c>
      <c r="T45" s="5">
        <v>0</v>
      </c>
      <c r="U45" s="78"/>
    </row>
    <row r="46" spans="1:21" s="6" customFormat="1" ht="16" customHeight="1" thickBot="1" x14ac:dyDescent="0.4">
      <c r="A46" s="92"/>
      <c r="B46" s="19" t="s">
        <v>2</v>
      </c>
      <c r="C46" s="18">
        <v>0</v>
      </c>
      <c r="D46" s="17">
        <v>0</v>
      </c>
      <c r="E46" s="17"/>
      <c r="F46" s="28"/>
      <c r="G46" s="18">
        <v>0</v>
      </c>
      <c r="H46" s="17">
        <v>0</v>
      </c>
      <c r="I46" s="17"/>
      <c r="J46" s="28"/>
      <c r="K46" s="18">
        <v>0</v>
      </c>
      <c r="L46" s="17">
        <v>0</v>
      </c>
      <c r="M46" s="67"/>
      <c r="N46" s="28"/>
      <c r="O46" s="19">
        <v>0</v>
      </c>
      <c r="P46" s="20">
        <v>0</v>
      </c>
      <c r="Q46" s="20"/>
      <c r="R46" s="28"/>
      <c r="S46" s="19">
        <v>0</v>
      </c>
      <c r="T46" s="30">
        <v>0</v>
      </c>
      <c r="U46" s="80"/>
    </row>
    <row r="47" spans="1:21" s="6" customFormat="1" ht="16" customHeight="1" x14ac:dyDescent="0.35">
      <c r="A47" s="85" t="s">
        <v>11</v>
      </c>
      <c r="B47" s="13" t="s">
        <v>0</v>
      </c>
      <c r="C47" s="14">
        <v>0</v>
      </c>
      <c r="D47" s="12">
        <v>0</v>
      </c>
      <c r="E47" s="12"/>
      <c r="F47" s="22"/>
      <c r="G47" s="14">
        <v>0</v>
      </c>
      <c r="H47" s="12">
        <v>0</v>
      </c>
      <c r="I47" s="12"/>
      <c r="J47" s="22"/>
      <c r="K47" s="14">
        <v>0</v>
      </c>
      <c r="L47" s="12">
        <v>0</v>
      </c>
      <c r="M47" s="65"/>
      <c r="N47" s="13"/>
      <c r="O47" s="13">
        <v>0</v>
      </c>
      <c r="P47" s="15">
        <v>0</v>
      </c>
      <c r="Q47" s="15"/>
      <c r="R47" s="13"/>
      <c r="S47" s="13">
        <v>0</v>
      </c>
      <c r="T47" s="10">
        <v>0</v>
      </c>
      <c r="U47" s="81"/>
    </row>
    <row r="48" spans="1:21" s="6" customFormat="1" ht="16" customHeight="1" x14ac:dyDescent="0.35">
      <c r="A48" s="86"/>
      <c r="B48" s="2" t="s">
        <v>1</v>
      </c>
      <c r="C48" s="3">
        <v>0</v>
      </c>
      <c r="D48" s="4">
        <v>0</v>
      </c>
      <c r="E48" s="4"/>
      <c r="F48" s="8"/>
      <c r="G48" s="3">
        <v>0</v>
      </c>
      <c r="H48" s="4">
        <v>0</v>
      </c>
      <c r="I48" s="4"/>
      <c r="J48" s="8"/>
      <c r="K48" s="3">
        <v>0</v>
      </c>
      <c r="L48" s="4">
        <v>0</v>
      </c>
      <c r="M48" s="64"/>
      <c r="N48" s="2"/>
      <c r="O48" s="2">
        <v>0</v>
      </c>
      <c r="P48" s="5">
        <v>0</v>
      </c>
      <c r="Q48" s="5"/>
      <c r="R48" s="2"/>
      <c r="S48" s="2">
        <v>0</v>
      </c>
      <c r="T48" s="5">
        <v>0</v>
      </c>
      <c r="U48" s="78"/>
    </row>
    <row r="49" spans="1:21" s="6" customFormat="1" ht="16" customHeight="1" x14ac:dyDescent="0.35">
      <c r="A49" s="87"/>
      <c r="B49" s="2" t="s">
        <v>2</v>
      </c>
      <c r="C49" s="3">
        <v>0</v>
      </c>
      <c r="D49" s="4">
        <v>0</v>
      </c>
      <c r="E49" s="4"/>
      <c r="F49" s="8"/>
      <c r="G49" s="3">
        <v>0</v>
      </c>
      <c r="H49" s="4">
        <v>0</v>
      </c>
      <c r="I49" s="4"/>
      <c r="J49" s="2"/>
      <c r="K49" s="3">
        <v>0</v>
      </c>
      <c r="L49" s="4">
        <v>0</v>
      </c>
      <c r="M49" s="64"/>
      <c r="N49" s="2"/>
      <c r="O49" s="2">
        <v>0</v>
      </c>
      <c r="P49" s="5">
        <v>0</v>
      </c>
      <c r="Q49" s="5"/>
      <c r="R49" s="2"/>
      <c r="S49" s="2">
        <v>0</v>
      </c>
      <c r="T49" s="5">
        <v>0</v>
      </c>
      <c r="U49" s="78"/>
    </row>
    <row r="50" spans="1:21" s="6" customFormat="1" ht="16" customHeight="1" x14ac:dyDescent="0.35">
      <c r="A50" s="98" t="s">
        <v>12</v>
      </c>
      <c r="B50" s="9" t="s">
        <v>0</v>
      </c>
      <c r="C50" s="3">
        <v>0</v>
      </c>
      <c r="D50" s="4">
        <v>0</v>
      </c>
      <c r="E50" s="4"/>
      <c r="F50" s="8"/>
      <c r="G50" s="3">
        <v>0</v>
      </c>
      <c r="H50" s="4">
        <v>0</v>
      </c>
      <c r="I50" s="4"/>
      <c r="J50" s="2"/>
      <c r="K50" s="3">
        <v>0</v>
      </c>
      <c r="L50" s="4">
        <v>0</v>
      </c>
      <c r="M50" s="64"/>
      <c r="N50" s="2"/>
      <c r="O50" s="2">
        <v>0</v>
      </c>
      <c r="P50" s="5">
        <v>0</v>
      </c>
      <c r="Q50" s="5"/>
      <c r="R50" s="2"/>
      <c r="S50" s="2">
        <v>0</v>
      </c>
      <c r="T50" s="5">
        <v>0</v>
      </c>
      <c r="U50" s="78"/>
    </row>
    <row r="51" spans="1:21" s="6" customFormat="1" ht="16" customHeight="1" x14ac:dyDescent="0.35">
      <c r="A51" s="91"/>
      <c r="B51" s="2" t="s">
        <v>1</v>
      </c>
      <c r="C51" s="3">
        <v>0</v>
      </c>
      <c r="D51" s="4">
        <v>0</v>
      </c>
      <c r="E51" s="4"/>
      <c r="F51" s="8"/>
      <c r="G51" s="3">
        <v>0</v>
      </c>
      <c r="H51" s="4">
        <v>0</v>
      </c>
      <c r="I51" s="4"/>
      <c r="J51" s="8"/>
      <c r="K51" s="3">
        <v>0</v>
      </c>
      <c r="L51" s="4">
        <v>0</v>
      </c>
      <c r="M51" s="64"/>
      <c r="N51" s="8"/>
      <c r="O51" s="2">
        <v>0</v>
      </c>
      <c r="P51" s="5">
        <v>0</v>
      </c>
      <c r="Q51" s="5"/>
      <c r="R51" s="8"/>
      <c r="S51" s="2">
        <v>0</v>
      </c>
      <c r="T51" s="5">
        <v>0</v>
      </c>
      <c r="U51" s="78"/>
    </row>
    <row r="52" spans="1:21" s="6" customFormat="1" ht="16" customHeight="1" thickBot="1" x14ac:dyDescent="0.4">
      <c r="A52" s="91"/>
      <c r="B52" s="31" t="s">
        <v>2</v>
      </c>
      <c r="C52" s="32">
        <v>0</v>
      </c>
      <c r="D52" s="33">
        <v>0</v>
      </c>
      <c r="E52" s="33"/>
      <c r="F52" s="34"/>
      <c r="G52" s="32">
        <v>0</v>
      </c>
      <c r="H52" s="33">
        <v>0</v>
      </c>
      <c r="I52" s="33"/>
      <c r="J52" s="34"/>
      <c r="K52" s="32">
        <v>0</v>
      </c>
      <c r="L52" s="33">
        <v>0</v>
      </c>
      <c r="M52" s="68"/>
      <c r="N52" s="34"/>
      <c r="O52" s="31">
        <v>0</v>
      </c>
      <c r="P52" s="10">
        <v>0</v>
      </c>
      <c r="Q52" s="10"/>
      <c r="R52" s="34"/>
      <c r="S52" s="31">
        <v>0</v>
      </c>
      <c r="T52" s="38">
        <v>0</v>
      </c>
      <c r="U52" s="82"/>
    </row>
    <row r="53" spans="1:21" s="6" customFormat="1" ht="16" customHeight="1" x14ac:dyDescent="0.35">
      <c r="A53" s="90" t="s">
        <v>15</v>
      </c>
      <c r="B53" s="13" t="s">
        <v>0</v>
      </c>
      <c r="C53" s="49">
        <v>0</v>
      </c>
      <c r="D53" s="12">
        <f>(C53-2)/2*100</f>
        <v>-100</v>
      </c>
      <c r="E53" s="50"/>
      <c r="F53" s="51"/>
      <c r="G53" s="49">
        <v>0</v>
      </c>
      <c r="H53" s="50">
        <v>0</v>
      </c>
      <c r="I53" s="50"/>
      <c r="J53" s="51"/>
      <c r="K53" s="49">
        <v>1</v>
      </c>
      <c r="L53" s="50">
        <v>100</v>
      </c>
      <c r="M53" s="69">
        <v>45160</v>
      </c>
      <c r="N53" s="51"/>
      <c r="O53" s="52">
        <v>0</v>
      </c>
      <c r="P53" s="29">
        <v>0</v>
      </c>
      <c r="Q53" s="29"/>
      <c r="R53" s="51"/>
      <c r="S53" s="52">
        <v>0</v>
      </c>
      <c r="T53" s="29">
        <v>0</v>
      </c>
      <c r="U53" s="83"/>
    </row>
    <row r="54" spans="1:21" s="6" customFormat="1" ht="16" customHeight="1" x14ac:dyDescent="0.35">
      <c r="A54" s="91"/>
      <c r="B54" s="2" t="s">
        <v>1</v>
      </c>
      <c r="C54" s="3">
        <v>0</v>
      </c>
      <c r="D54" s="4">
        <v>0</v>
      </c>
      <c r="E54" s="4"/>
      <c r="F54" s="8"/>
      <c r="G54" s="3">
        <v>0</v>
      </c>
      <c r="H54" s="4">
        <v>0</v>
      </c>
      <c r="I54" s="4"/>
      <c r="J54" s="8"/>
      <c r="K54" s="3">
        <v>0</v>
      </c>
      <c r="L54" s="4">
        <v>0</v>
      </c>
      <c r="M54" s="64"/>
      <c r="N54" s="8"/>
      <c r="O54" s="2">
        <v>0</v>
      </c>
      <c r="P54" s="5">
        <v>0</v>
      </c>
      <c r="Q54" s="5"/>
      <c r="R54" s="8"/>
      <c r="S54" s="2">
        <v>0</v>
      </c>
      <c r="T54" s="5">
        <v>0</v>
      </c>
      <c r="U54" s="78"/>
    </row>
    <row r="55" spans="1:21" s="6" customFormat="1" ht="16" customHeight="1" thickBot="1" x14ac:dyDescent="0.4">
      <c r="A55" s="92"/>
      <c r="B55" s="19" t="s">
        <v>2</v>
      </c>
      <c r="C55" s="40">
        <v>0</v>
      </c>
      <c r="D55" s="41">
        <f>(C55-2)/2*100</f>
        <v>-100</v>
      </c>
      <c r="E55" s="41"/>
      <c r="F55" s="42"/>
      <c r="G55" s="40">
        <v>0</v>
      </c>
      <c r="H55" s="41">
        <v>0</v>
      </c>
      <c r="I55" s="41"/>
      <c r="J55" s="42"/>
      <c r="K55" s="40">
        <v>1</v>
      </c>
      <c r="L55" s="41">
        <v>100</v>
      </c>
      <c r="M55" s="70"/>
      <c r="N55" s="43" t="s">
        <v>24</v>
      </c>
      <c r="O55" s="44">
        <v>0</v>
      </c>
      <c r="P55" s="30">
        <v>0</v>
      </c>
      <c r="Q55" s="30"/>
      <c r="R55" s="42"/>
      <c r="S55" s="44">
        <v>0</v>
      </c>
      <c r="T55" s="30">
        <v>0</v>
      </c>
      <c r="U55" s="84"/>
    </row>
  </sheetData>
  <autoFilter ref="A3:U3"/>
  <mergeCells count="37">
    <mergeCell ref="A1:U1"/>
    <mergeCell ref="A7:A9"/>
    <mergeCell ref="D2:D3"/>
    <mergeCell ref="F2:F3"/>
    <mergeCell ref="H2:H3"/>
    <mergeCell ref="J2:J3"/>
    <mergeCell ref="L2:L3"/>
    <mergeCell ref="N2:N3"/>
    <mergeCell ref="A19:A21"/>
    <mergeCell ref="P2:P3"/>
    <mergeCell ref="R2:R3"/>
    <mergeCell ref="T2:T3"/>
    <mergeCell ref="U2:U3"/>
    <mergeCell ref="A13:A15"/>
    <mergeCell ref="A10:A12"/>
    <mergeCell ref="A16:A18"/>
    <mergeCell ref="A4:B4"/>
    <mergeCell ref="A5:B5"/>
    <mergeCell ref="A6:B6"/>
    <mergeCell ref="M2:M3"/>
    <mergeCell ref="Q2:Q3"/>
    <mergeCell ref="A32:A34"/>
    <mergeCell ref="A38:A40"/>
    <mergeCell ref="A53:A55"/>
    <mergeCell ref="E2:E3"/>
    <mergeCell ref="I2:I3"/>
    <mergeCell ref="A35:A37"/>
    <mergeCell ref="A41:A43"/>
    <mergeCell ref="A44:A46"/>
    <mergeCell ref="A47:A49"/>
    <mergeCell ref="A50:A52"/>
    <mergeCell ref="A22:A24"/>
    <mergeCell ref="A25:A27"/>
    <mergeCell ref="A29:B29"/>
    <mergeCell ref="A30:B30"/>
    <mergeCell ref="A31:B31"/>
    <mergeCell ref="A28:U28"/>
  </mergeCells>
  <conditionalFormatting sqref="L26:M26">
    <cfRule type="cellIs" dxfId="12" priority="14" operator="greaterThan">
      <formula>0</formula>
    </cfRule>
  </conditionalFormatting>
  <conditionalFormatting sqref="J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">
    <cfRule type="cellIs" dxfId="11" priority="11" operator="greaterThan">
      <formula>0</formula>
    </cfRule>
    <cfRule type="cellIs" dxfId="10" priority="12" operator="greaterThan">
      <formula>0</formula>
    </cfRule>
  </conditionalFormatting>
  <conditionalFormatting sqref="D4:E27 D29:E55">
    <cfRule type="cellIs" dxfId="9" priority="5" operator="greaterThan">
      <formula>0</formula>
    </cfRule>
    <cfRule type="cellIs" dxfId="8" priority="10" operator="greaterThan">
      <formula>0</formula>
    </cfRule>
  </conditionalFormatting>
  <conditionalFormatting sqref="H4:I27 H29:I55">
    <cfRule type="cellIs" dxfId="7" priority="4" operator="greaterThan">
      <formula>0</formula>
    </cfRule>
    <cfRule type="cellIs" dxfId="6" priority="9" operator="greaterThan">
      <formula>0</formula>
    </cfRule>
  </conditionalFormatting>
  <conditionalFormatting sqref="L4:M27 L29:M55">
    <cfRule type="cellIs" dxfId="5" priority="3" operator="greaterThan">
      <formula>0</formula>
    </cfRule>
    <cfRule type="cellIs" dxfId="4" priority="8" operator="greaterThan">
      <formula>0</formula>
    </cfRule>
  </conditionalFormatting>
  <conditionalFormatting sqref="P4:Q27 P29:Q55">
    <cfRule type="cellIs" dxfId="3" priority="2" operator="greaterThan">
      <formula>0</formula>
    </cfRule>
    <cfRule type="cellIs" dxfId="2" priority="7" operator="greaterThan">
      <formula>0</formula>
    </cfRule>
  </conditionalFormatting>
  <conditionalFormatting sqref="T4:T27 T29:T55">
    <cfRule type="cellIs" dxfId="1" priority="1" operator="greater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4.5" x14ac:dyDescent="0.35"/>
  <cols>
    <col min="1" max="1" width="26.1796875" customWidth="1"/>
  </cols>
  <sheetData>
    <row r="1" s="7" customFormat="1" x14ac:dyDescent="0.3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Анализ аварийности</vt:lpstr>
      <vt:lpstr>Сокращенный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2023-04-03T03:57:52Z</dcterms:modified>
</cp:coreProperties>
</file>